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Indikatoren\"/>
    </mc:Choice>
  </mc:AlternateContent>
  <xr:revisionPtr revIDLastSave="0" documentId="13_ncr:1_{D4ADCC12-2C41-4A2C-BC80-745C4BCE9B21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Todesfälle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4" i="1"/>
  <c r="A23" i="1"/>
  <c r="A21" i="1"/>
  <c r="A19" i="1"/>
  <c r="A18" i="1"/>
  <c r="A13" i="1"/>
  <c r="A12" i="1"/>
  <c r="A10" i="1"/>
  <c r="A9" i="1"/>
  <c r="A7" i="1"/>
</calcChain>
</file>

<file path=xl/sharedStrings.xml><?xml version="1.0" encoding="utf-8"?>
<sst xmlns="http://schemas.openxmlformats.org/spreadsheetml/2006/main" count="55" uniqueCount="53">
  <si>
    <t>Graubünden</t>
  </si>
  <si>
    <t>Schweiz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</si>
  <si>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</si>
  <si>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</si>
  <si>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</si>
  <si>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</si>
  <si>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</si>
  <si>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</si>
  <si>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</si>
  <si>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</si>
  <si>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</si>
  <si>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</si>
  <si>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</si>
  <si>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</si>
  <si>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</si>
  <si>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</si>
  <si>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</si>
  <si>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</si>
  <si>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</si>
  <si>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</si>
  <si>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</si>
  <si>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</si>
  <si>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</si>
  <si>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Grischun</t>
  </si>
  <si>
    <t>Grigioni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</si>
  <si>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</si>
  <si>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</si>
  <si>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</si>
  <si>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</si>
  <si>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</si>
  <si>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</si>
  <si>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&lt;ZeilenTitel_1.1&gt;</t>
  </si>
  <si>
    <t>Quelle: BFS (BEVNAT, ESPOP, STATPOP)</t>
  </si>
  <si>
    <t>Funtauna: UST (BEVNAT, ESPOP, STATPOP)</t>
  </si>
  <si>
    <t>Fonte: UST (BEVNAT, ESPOP, STATPOP)</t>
  </si>
  <si>
    <t>Svizzera</t>
  </si>
  <si>
    <t>Svizra</t>
  </si>
  <si>
    <t>&lt;ZeilenTitel_1.2&gt;</t>
  </si>
  <si>
    <t>Decessi e mortalità - indicatori dal 1981</t>
  </si>
  <si>
    <t>Mortalitad - indicaturs dapi l'onn 1981</t>
  </si>
  <si>
    <t>Rohe Sterbeziffer (Todesfälle je 1000 Einwohner)</t>
  </si>
  <si>
    <t>Säuglingssterbeziffer*</t>
  </si>
  <si>
    <t>Dumber da mortoris brut (mortoris mintgamai 1000 abitantas ed abitants)</t>
  </si>
  <si>
    <t>Tasso lordo di mortalità (decessi per 1000 abitanti)</t>
  </si>
  <si>
    <t>Tasso di mortalità infantile</t>
  </si>
  <si>
    <t>Dumber da mortoris d'uffants pitschens*</t>
  </si>
  <si>
    <t>*Todesfälle von Kindern im ersten Lebensjahr je 1000 Lebendgeburten</t>
  </si>
  <si>
    <t>*Mortoris d'uffants durant l'emprim onn da la vita mintgamai 1000 naschientschas vivas</t>
  </si>
  <si>
    <t>*Morti infantili nel primo anno di vita per 1000 nati vivi</t>
  </si>
  <si>
    <t>Todesfälle und Sterblichkeit - Indikatoren seit 1981</t>
  </si>
  <si>
    <t>Letztmals aktualisiert am: 25.09.2025</t>
  </si>
  <si>
    <t>Ultima actualisaziun: 25.09.2025</t>
  </si>
  <si>
    <t>Ulimo aggiornamento: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</si>
</sst>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  <font>
      <b/>
      <i/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42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vertical="top" wrapText="1"/>
    </xf>
    <xf numFmtId="164" fontId="2" fillId="4" borderId="3" xfId="0" applyNumberFormat="1" applyFont="1" applyFill="1" applyBorder="1" applyAlignment="1">
      <alignment vertical="top" wrapText="1"/>
    </xf>
    <xf numFmtId="164" fontId="2" fillId="4" borderId="3" xfId="0" applyNumberFormat="1" applyFont="1" applyFill="1" applyBorder="1"/>
    <xf numFmtId="164" fontId="2" fillId="4" borderId="4" xfId="0" applyNumberFormat="1" applyFont="1" applyFill="1" applyBorder="1"/>
    <xf numFmtId="164" fontId="2" fillId="3" borderId="5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 applyAlignment="1">
      <alignment vertical="top" wrapText="1"/>
    </xf>
    <xf numFmtId="164" fontId="2" fillId="3" borderId="6" xfId="0" applyNumberFormat="1" applyFont="1" applyFill="1" applyBorder="1"/>
    <xf numFmtId="164" fontId="2" fillId="3" borderId="7" xfId="0" applyNumberFormat="1" applyFont="1" applyFill="1" applyBorder="1"/>
    <xf numFmtId="164" fontId="2" fillId="4" borderId="8" xfId="0" applyNumberFormat="1" applyFont="1" applyFill="1" applyBorder="1"/>
    <xf numFmtId="164" fontId="2" fillId="3" borderId="9" xfId="0" applyNumberFormat="1" applyFont="1" applyFill="1" applyBorder="1"/>
    <xf numFmtId="0" fontId="2" fillId="2" borderId="10" xfId="0" applyFont="1" applyFill="1" applyBorder="1" applyAlignment="1">
      <alignment horizontal="right" vertical="center" wrapText="1"/>
    </xf>
    <xf numFmtId="0" fontId="9" fillId="5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7" borderId="0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wrapText="1"/>
    </xf>
    <xf numFmtId="0" fontId="2" fillId="4" borderId="12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164" fontId="2" fillId="4" borderId="14" xfId="0" applyNumberFormat="1" applyFont="1" applyFill="1" applyBorder="1"/>
    <xf numFmtId="164" fontId="2" fillId="4" borderId="15" xfId="0" applyNumberFormat="1" applyFont="1" applyFill="1" applyBorder="1"/>
    <xf numFmtId="164" fontId="2" fillId="4" borderId="16" xfId="0" applyNumberFormat="1" applyFont="1" applyFill="1" applyBorder="1"/>
    <xf numFmtId="0" fontId="1" fillId="3" borderId="11" xfId="0" applyFont="1" applyFill="1" applyBorder="1" applyAlignment="1">
      <alignment horizontal="left" vertical="center"/>
    </xf>
    <xf numFmtId="0" fontId="6" fillId="3" borderId="0" xfId="0" applyFont="1" applyFill="1"/>
    <xf numFmtId="0" fontId="13" fillId="2" borderId="0" xfId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</cellXfs>
  <cellStyles count="3">
    <cellStyle name="Normal_Feuil1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511175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0</xdr:row>
      <xdr:rowOff>19050</xdr:rowOff>
    </xdr:from>
    <xdr:to>
      <xdr:col>6</xdr:col>
      <xdr:colOff>657839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" name="Option Button 204" hidden="1">
                <a:extLst>
                  <a:ext uri="{63B3BB69-23CF-44E3-9099-C40C66FF867C}">
                    <a14:compatExt spid="_x0000_s1228"/>
                  </a:ext>
                  <a:ext uri="{FF2B5EF4-FFF2-40B4-BE49-F238E27FC236}">
                    <a16:creationId xmlns:a16="http://schemas.microsoft.com/office/drawing/2014/main" id="{00000000-0008-0000-0000-0000CC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" name="Option Button 205" hidden="1">
                <a:extLst>
                  <a:ext uri="{63B3BB69-23CF-44E3-9099-C40C66FF867C}">
                    <a14:compatExt spid="_x0000_s1229"/>
                  </a:ext>
                  <a:ext uri="{FF2B5EF4-FFF2-40B4-BE49-F238E27FC236}">
                    <a16:creationId xmlns:a16="http://schemas.microsoft.com/office/drawing/2014/main" id="{00000000-0008-0000-0000-0000CD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30" name="Option Button 206" hidden="1">
                <a:extLst>
                  <a:ext uri="{63B3BB69-23CF-44E3-9099-C40C66FF867C}">
                    <a14:compatExt spid="_x0000_s1230"/>
                  </a:ext>
                  <a:ext uri="{FF2B5EF4-FFF2-40B4-BE49-F238E27FC236}">
                    <a16:creationId xmlns:a16="http://schemas.microsoft.com/office/drawing/2014/main" id="{00000000-0008-0000-0000-0000CE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24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43.140625" style="1" customWidth="1"/>
    <col min="2" max="2" width="11.42578125" style="1"/>
    <col min="3" max="3" width="12.28515625" style="1" customWidth="1"/>
    <col min="4" max="6" width="11.42578125" style="1"/>
    <col min="7" max="7" width="12.28515625" style="1" customWidth="1"/>
    <col min="8" max="8" width="12.140625" style="1" customWidth="1"/>
    <col min="9" max="16384" width="11.42578125" style="1"/>
  </cols>
  <sheetData>
    <row r="2" spans="1:45" ht="15.75" x14ac:dyDescent="0.25">
      <c r="B2" s="2"/>
    </row>
    <row r="3" spans="1:45" ht="15.75" x14ac:dyDescent="0.25">
      <c r="B3" s="2"/>
    </row>
    <row r="4" spans="1:45" ht="15.75" x14ac:dyDescent="0.25">
      <c r="B4" s="2"/>
    </row>
    <row r="5" spans="1:45" s="3" customFormat="1" x14ac:dyDescent="0.2"/>
    <row r="6" spans="1:45" ht="7.5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45" s="3" customFormat="1" ht="15.75" x14ac:dyDescent="0.2">
      <c r="A7" s="40" t="str">
        <f>VLOOKUP("&lt;Fachbereich&gt;",Uebersetzungen!$B$3:$E$31,Uebersetzungen!$B$2+1,FALSE)</f>
        <v>Daten &amp; Statistik</v>
      </c>
      <c r="B7" s="40"/>
      <c r="C7" s="40"/>
      <c r="D7" s="40"/>
      <c r="E7" s="4"/>
      <c r="F7" s="4"/>
      <c r="G7" s="4"/>
      <c r="H7" s="4"/>
      <c r="I7" s="4"/>
    </row>
    <row r="8" spans="1:45" s="3" customFormat="1" ht="15" x14ac:dyDescent="0.2">
      <c r="A8" s="5"/>
      <c r="B8" s="4"/>
      <c r="C8" s="4"/>
      <c r="D8" s="4"/>
      <c r="E8" s="4"/>
      <c r="F8" s="4"/>
      <c r="G8" s="4"/>
      <c r="H8" s="4"/>
      <c r="I8" s="4"/>
    </row>
    <row r="9" spans="1:45" s="3" customFormat="1" ht="38.25" customHeight="1" x14ac:dyDescent="0.2">
      <c r="A9" s="41" t="str">
        <f>VLOOKUP("&lt;Titel&gt;",Uebersetzungen!$B$3:$E$31,Uebersetzungen!$B$2+1,FALSE)</f>
        <v>Todesfälle und Sterblichkeit - Indikatoren seit 1981</v>
      </c>
      <c r="B9" s="41"/>
      <c r="C9" s="41"/>
      <c r="D9" s="41"/>
      <c r="E9" s="41"/>
      <c r="F9" s="41"/>
      <c r="G9" s="41"/>
      <c r="H9" s="4"/>
      <c r="I9" s="4"/>
    </row>
    <row r="10" spans="1:45" s="3" customFormat="1" ht="17.25" customHeight="1" x14ac:dyDescent="0.2">
      <c r="A10" s="39" t="str">
        <f>VLOOKUP("&lt;Zeilentitel_1&gt;",Uebersetzungen!$B$3:$E$331,Uebersetzungen!$B$2+1,FALSE)</f>
        <v>Rohe Sterbeziffer (Todesfälle je 1000 Einwohner)</v>
      </c>
    </row>
    <row r="11" spans="1:45" s="3" customFormat="1" x14ac:dyDescent="0.2">
      <c r="A11" s="39"/>
      <c r="B11" s="6">
        <v>1981</v>
      </c>
      <c r="C11" s="6">
        <v>1982</v>
      </c>
      <c r="D11" s="6">
        <v>1983</v>
      </c>
      <c r="E11" s="6">
        <v>1984</v>
      </c>
      <c r="F11" s="6">
        <v>1985</v>
      </c>
      <c r="G11" s="6">
        <v>1986</v>
      </c>
      <c r="H11" s="6">
        <v>1987</v>
      </c>
      <c r="I11" s="6">
        <v>1988</v>
      </c>
      <c r="J11" s="6">
        <v>1989</v>
      </c>
      <c r="K11" s="6">
        <v>1990</v>
      </c>
      <c r="L11" s="6">
        <v>1991</v>
      </c>
      <c r="M11" s="6">
        <v>1992</v>
      </c>
      <c r="N11" s="6">
        <v>1993</v>
      </c>
      <c r="O11" s="6">
        <v>1994</v>
      </c>
      <c r="P11" s="6">
        <v>1995</v>
      </c>
      <c r="Q11" s="6">
        <v>1996</v>
      </c>
      <c r="R11" s="6">
        <v>1997</v>
      </c>
      <c r="S11" s="6">
        <v>1998</v>
      </c>
      <c r="T11" s="6">
        <v>1999</v>
      </c>
      <c r="U11" s="6">
        <v>2000</v>
      </c>
      <c r="V11" s="6">
        <v>2001</v>
      </c>
      <c r="W11" s="6">
        <v>2002</v>
      </c>
      <c r="X11" s="6">
        <v>2003</v>
      </c>
      <c r="Y11" s="6">
        <v>2004</v>
      </c>
      <c r="Z11" s="6">
        <v>2005</v>
      </c>
      <c r="AA11" s="6">
        <v>2006</v>
      </c>
      <c r="AB11" s="6">
        <v>2007</v>
      </c>
      <c r="AC11" s="6">
        <v>2008</v>
      </c>
      <c r="AD11" s="6">
        <v>2009</v>
      </c>
      <c r="AE11" s="6">
        <v>2010</v>
      </c>
      <c r="AF11" s="6">
        <v>2011</v>
      </c>
      <c r="AG11" s="6">
        <v>2012</v>
      </c>
      <c r="AH11" s="17">
        <v>2013</v>
      </c>
      <c r="AI11" s="6">
        <v>2014</v>
      </c>
      <c r="AJ11" s="6">
        <v>2015</v>
      </c>
      <c r="AK11" s="6">
        <v>2016</v>
      </c>
      <c r="AL11" s="6">
        <v>2017</v>
      </c>
      <c r="AM11" s="6">
        <v>2018</v>
      </c>
      <c r="AN11" s="6">
        <v>2019</v>
      </c>
      <c r="AO11" s="6">
        <v>2020</v>
      </c>
      <c r="AP11" s="6">
        <v>2021</v>
      </c>
      <c r="AQ11" s="6">
        <v>2022</v>
      </c>
      <c r="AR11" s="6">
        <v>2023</v>
      </c>
      <c r="AS11" s="6">
        <v>2024</v>
      </c>
    </row>
    <row r="12" spans="1:45" s="3" customFormat="1" x14ac:dyDescent="0.2">
      <c r="A12" s="32" t="str">
        <f>VLOOKUP("&lt;ZeilenTitel_1.1&gt;",Uebersetzungen!$B$3:$E$331,Uebersetzungen!$B$2+1,FALSE)</f>
        <v>Graubünden</v>
      </c>
      <c r="B12" s="7">
        <v>9.6469178653000007</v>
      </c>
      <c r="C12" s="8">
        <v>9.6967689703000008</v>
      </c>
      <c r="D12" s="8">
        <v>9.4303321993000004</v>
      </c>
      <c r="E12" s="8">
        <v>9.2583017524999995</v>
      </c>
      <c r="F12" s="8">
        <v>9.0972919969999992</v>
      </c>
      <c r="G12" s="8">
        <v>8.9435203141000006</v>
      </c>
      <c r="H12" s="8">
        <v>9.5792445705000002</v>
      </c>
      <c r="I12" s="8">
        <v>9.3538836225999997</v>
      </c>
      <c r="J12" s="9">
        <v>9.3021323075000009</v>
      </c>
      <c r="K12" s="9">
        <v>9.6281892639999995</v>
      </c>
      <c r="L12" s="9">
        <v>9.1195309954999999</v>
      </c>
      <c r="M12" s="9">
        <v>8.9891051370999993</v>
      </c>
      <c r="N12" s="9">
        <v>8.9450683189000006</v>
      </c>
      <c r="O12" s="9">
        <v>8.5635690816000007</v>
      </c>
      <c r="P12" s="9">
        <v>8.6754160465000005</v>
      </c>
      <c r="Q12" s="9">
        <v>8.6051846507</v>
      </c>
      <c r="R12" s="9">
        <v>8.5951408947000001</v>
      </c>
      <c r="S12" s="9">
        <v>8.8182947354000003</v>
      </c>
      <c r="T12" s="9">
        <v>8.5323682288999994</v>
      </c>
      <c r="U12" s="9">
        <v>8.5658844088000006</v>
      </c>
      <c r="V12" s="9">
        <v>8.8252081112000003</v>
      </c>
      <c r="W12" s="9">
        <v>8.7907352544999995</v>
      </c>
      <c r="X12" s="9">
        <v>8.8563892521999996</v>
      </c>
      <c r="Y12" s="9">
        <v>8.3824352786999992</v>
      </c>
      <c r="Z12" s="9">
        <v>8.6821903378999998</v>
      </c>
      <c r="AA12" s="9">
        <v>8.4460447725000005</v>
      </c>
      <c r="AB12" s="9">
        <v>8.9388971999999995</v>
      </c>
      <c r="AC12" s="9">
        <v>8.5942069459999999</v>
      </c>
      <c r="AD12" s="15">
        <v>8.8912817349999997</v>
      </c>
      <c r="AE12" s="15">
        <v>8.3564591063999991</v>
      </c>
      <c r="AF12" s="15">
        <v>8.3624993199999995</v>
      </c>
      <c r="AG12" s="15">
        <v>8.7940347216999992</v>
      </c>
      <c r="AH12" s="15">
        <v>8.8510822131999998</v>
      </c>
      <c r="AI12" s="15">
        <v>8.7195691387000007</v>
      </c>
      <c r="AJ12" s="15">
        <v>8.8357588358000001</v>
      </c>
      <c r="AK12" s="15">
        <v>8.2403085041999997</v>
      </c>
      <c r="AL12" s="15">
        <v>8.8307142966000001</v>
      </c>
      <c r="AM12" s="15">
        <v>9.0292656214118256</v>
      </c>
      <c r="AN12" s="15">
        <v>8.7971816809260197</v>
      </c>
      <c r="AO12" s="15">
        <v>9.0199114545358885</v>
      </c>
      <c r="AP12" s="15">
        <v>9.0915431213135669</v>
      </c>
      <c r="AQ12" s="15">
        <v>9.8783404388062799</v>
      </c>
      <c r="AR12" s="10">
        <v>9.1599456097548995</v>
      </c>
      <c r="AS12" s="10">
        <v>9.0845834570075858</v>
      </c>
    </row>
    <row r="13" spans="1:45" s="3" customFormat="1" x14ac:dyDescent="0.2">
      <c r="A13" s="33" t="str">
        <f>VLOOKUP("&lt;ZeilenTitel_1.2&gt;",Uebersetzungen!$B$3:$E$331,Uebersetzungen!$B$2+1,FALSE)</f>
        <v>Schweiz</v>
      </c>
      <c r="B13" s="11">
        <v>9.4054632358999992</v>
      </c>
      <c r="C13" s="12">
        <v>9.2632041416999993</v>
      </c>
      <c r="D13" s="12">
        <v>9.4653589610999997</v>
      </c>
      <c r="E13" s="12">
        <v>9.0970549678000001</v>
      </c>
      <c r="F13" s="12">
        <v>9.2085980917000008</v>
      </c>
      <c r="G13" s="12">
        <v>9.2410585590000007</v>
      </c>
      <c r="H13" s="12">
        <v>9.0924411166999999</v>
      </c>
      <c r="I13" s="12">
        <v>9.1983073343000008</v>
      </c>
      <c r="J13" s="13">
        <v>9.1594412562999992</v>
      </c>
      <c r="K13" s="13">
        <v>9.4958890974999992</v>
      </c>
      <c r="L13" s="13">
        <v>9.2109107984000005</v>
      </c>
      <c r="M13" s="13">
        <v>9.0616293187999997</v>
      </c>
      <c r="N13" s="13">
        <v>9.0097452317000002</v>
      </c>
      <c r="O13" s="13">
        <v>8.8632852406999998</v>
      </c>
      <c r="P13" s="13">
        <v>9.0029566716999998</v>
      </c>
      <c r="Q13" s="13">
        <v>8.8572284682000006</v>
      </c>
      <c r="R13" s="13">
        <v>8.8644143397999997</v>
      </c>
      <c r="S13" s="13">
        <v>8.8001381716000004</v>
      </c>
      <c r="T13" s="13">
        <v>8.7490311787999993</v>
      </c>
      <c r="U13" s="13">
        <v>8.7034833141999997</v>
      </c>
      <c r="V13" s="13">
        <v>8.4725322822999996</v>
      </c>
      <c r="W13" s="13">
        <v>8.4790783601000008</v>
      </c>
      <c r="X13" s="13">
        <v>8.5938115290999999</v>
      </c>
      <c r="Y13" s="13">
        <v>8.1438492286000006</v>
      </c>
      <c r="Z13" s="13">
        <v>8.2187772786999993</v>
      </c>
      <c r="AA13" s="13">
        <v>8.0549871156999995</v>
      </c>
      <c r="AB13" s="13">
        <v>8.0900613776999997</v>
      </c>
      <c r="AC13" s="13">
        <v>8.0067461016999992</v>
      </c>
      <c r="AD13" s="16">
        <v>8.0678403146999997</v>
      </c>
      <c r="AE13" s="16">
        <v>8.0063540667000002</v>
      </c>
      <c r="AF13" s="16">
        <v>7.8473049509999999</v>
      </c>
      <c r="AG13" s="16">
        <v>8.0247737206000007</v>
      </c>
      <c r="AH13" s="16">
        <v>8.0304395454000002</v>
      </c>
      <c r="AI13" s="16">
        <v>7.8081260906000001</v>
      </c>
      <c r="AJ13" s="16">
        <v>8.1626138137000002</v>
      </c>
      <c r="AK13" s="16">
        <v>7.7584351665</v>
      </c>
      <c r="AL13" s="16">
        <v>7.9238367030000001</v>
      </c>
      <c r="AM13" s="16">
        <v>7.8794234918232249</v>
      </c>
      <c r="AN13" s="16">
        <v>7.9041150842887928</v>
      </c>
      <c r="AO13" s="16">
        <v>8.8207375951829601</v>
      </c>
      <c r="AP13" s="16">
        <v>8.178715361991042</v>
      </c>
      <c r="AQ13" s="16">
        <v>8.4794638039404422</v>
      </c>
      <c r="AR13" s="14">
        <v>8.0800362567748696</v>
      </c>
      <c r="AS13" s="14">
        <v>7.9876593316922113</v>
      </c>
    </row>
    <row r="14" spans="1:45" s="3" customFormat="1" x14ac:dyDescent="0.2"/>
    <row r="16" spans="1:45" ht="12.75" customHeight="1" x14ac:dyDescent="0.2">
      <c r="A16" s="39" t="str">
        <f>VLOOKUP("&lt;Zeilentitel_2&gt;",Uebersetzungen!$B$3:$E$331,Uebersetzungen!$B$2+1,FALSE)</f>
        <v>Säuglingssterbeziffer*</v>
      </c>
    </row>
    <row r="17" spans="1:45" x14ac:dyDescent="0.2">
      <c r="A17" s="39"/>
      <c r="B17" s="6">
        <v>1981</v>
      </c>
      <c r="C17" s="6">
        <v>1982</v>
      </c>
      <c r="D17" s="6">
        <v>1983</v>
      </c>
      <c r="E17" s="6">
        <v>1984</v>
      </c>
      <c r="F17" s="6">
        <v>1985</v>
      </c>
      <c r="G17" s="6">
        <v>1986</v>
      </c>
      <c r="H17" s="6">
        <v>1987</v>
      </c>
      <c r="I17" s="6">
        <v>1988</v>
      </c>
      <c r="J17" s="6">
        <v>1989</v>
      </c>
      <c r="K17" s="6">
        <v>1990</v>
      </c>
      <c r="L17" s="6">
        <v>1991</v>
      </c>
      <c r="M17" s="6">
        <v>1992</v>
      </c>
      <c r="N17" s="6">
        <v>1993</v>
      </c>
      <c r="O17" s="6">
        <v>1994</v>
      </c>
      <c r="P17" s="6">
        <v>1995</v>
      </c>
      <c r="Q17" s="6">
        <v>1996</v>
      </c>
      <c r="R17" s="6">
        <v>1997</v>
      </c>
      <c r="S17" s="6">
        <v>1998</v>
      </c>
      <c r="T17" s="6">
        <v>1999</v>
      </c>
      <c r="U17" s="6">
        <v>2000</v>
      </c>
      <c r="V17" s="6">
        <v>2001</v>
      </c>
      <c r="W17" s="6">
        <v>2002</v>
      </c>
      <c r="X17" s="6">
        <v>2003</v>
      </c>
      <c r="Y17" s="6">
        <v>2004</v>
      </c>
      <c r="Z17" s="6">
        <v>2005</v>
      </c>
      <c r="AA17" s="6">
        <v>2006</v>
      </c>
      <c r="AB17" s="6">
        <v>2007</v>
      </c>
      <c r="AC17" s="6">
        <v>2008</v>
      </c>
      <c r="AD17" s="6">
        <v>2009</v>
      </c>
      <c r="AE17" s="6">
        <v>2010</v>
      </c>
      <c r="AF17" s="6">
        <v>2011</v>
      </c>
      <c r="AG17" s="6">
        <v>2012</v>
      </c>
      <c r="AH17" s="6">
        <v>2013</v>
      </c>
      <c r="AI17" s="6">
        <v>2014</v>
      </c>
      <c r="AJ17" s="6">
        <v>2015</v>
      </c>
      <c r="AK17" s="6">
        <v>2016</v>
      </c>
      <c r="AL17" s="6">
        <v>2017</v>
      </c>
      <c r="AM17" s="6">
        <v>2018</v>
      </c>
      <c r="AN17" s="6">
        <v>2019</v>
      </c>
      <c r="AO17" s="6">
        <v>2020</v>
      </c>
      <c r="AP17" s="6">
        <v>2021</v>
      </c>
      <c r="AQ17" s="6">
        <v>2022</v>
      </c>
      <c r="AR17" s="6">
        <v>2023</v>
      </c>
      <c r="AS17" s="6">
        <v>2024</v>
      </c>
    </row>
    <row r="18" spans="1:45" x14ac:dyDescent="0.2">
      <c r="A18" s="32" t="str">
        <f>VLOOKUP("&lt;ZeilenTitel_1.1&gt;",Uebersetzungen!$B$3:$E$331,Uebersetzungen!$B$2+1,FALSE)</f>
        <v>Graubünden</v>
      </c>
      <c r="B18" s="34">
        <v>6.5820404325000004</v>
      </c>
      <c r="C18" s="35">
        <v>11.057692308</v>
      </c>
      <c r="D18" s="35">
        <v>5.1837888783999997</v>
      </c>
      <c r="E18" s="35">
        <v>6.9605568445000001</v>
      </c>
      <c r="F18" s="35">
        <v>6.9670227588999998</v>
      </c>
      <c r="G18" s="35">
        <v>8.7719298246000008</v>
      </c>
      <c r="H18" s="35">
        <v>6.4665127021000002</v>
      </c>
      <c r="I18" s="35">
        <v>6.6108417805000004</v>
      </c>
      <c r="J18" s="35">
        <v>5.2816901408000003</v>
      </c>
      <c r="K18" s="35">
        <v>9.375</v>
      </c>
      <c r="L18" s="35">
        <v>4.2643923241000001</v>
      </c>
      <c r="M18" s="35">
        <v>6.5762433209999998</v>
      </c>
      <c r="N18" s="35">
        <v>3.9473684211000002</v>
      </c>
      <c r="O18" s="35">
        <v>3.8314176244999998</v>
      </c>
      <c r="P18" s="35">
        <v>5.6206088992999996</v>
      </c>
      <c r="Q18" s="35">
        <v>3.2169117646999998</v>
      </c>
      <c r="R18" s="35">
        <v>3.9741679086000001</v>
      </c>
      <c r="S18" s="35">
        <v>3.4313725490000002</v>
      </c>
      <c r="T18" s="35">
        <v>3.4516765286000002</v>
      </c>
      <c r="U18" s="35">
        <v>5.9671805072000002</v>
      </c>
      <c r="V18" s="35">
        <v>5.6593095642</v>
      </c>
      <c r="W18" s="35">
        <v>5.4744525547</v>
      </c>
      <c r="X18" s="35">
        <v>5.3285968027999999</v>
      </c>
      <c r="Y18" s="35">
        <v>4.8192771083999997</v>
      </c>
      <c r="Z18" s="35">
        <v>5.2356020941999999</v>
      </c>
      <c r="AA18" s="35">
        <v>1.9569471624000001</v>
      </c>
      <c r="AB18" s="35">
        <v>5.0031269542999999</v>
      </c>
      <c r="AC18" s="35">
        <v>3.1308703819999999</v>
      </c>
      <c r="AD18" s="36">
        <v>6.7943174799000001</v>
      </c>
      <c r="AE18" s="15">
        <v>3.0321406913</v>
      </c>
      <c r="AF18" s="15">
        <v>6.3805104408000002</v>
      </c>
      <c r="AG18" s="15">
        <v>3.0395136778</v>
      </c>
      <c r="AH18" s="15">
        <v>3.4013605442000001</v>
      </c>
      <c r="AI18" s="9">
        <v>3.3277870215999998</v>
      </c>
      <c r="AJ18" s="15">
        <v>3.4324942792000002</v>
      </c>
      <c r="AK18" s="15">
        <v>5.5370985603999996</v>
      </c>
      <c r="AL18" s="15">
        <v>3.5046728971999999</v>
      </c>
      <c r="AM18" s="15">
        <v>3.3444816053511706</v>
      </c>
      <c r="AN18" s="15">
        <v>3.0674846625766872</v>
      </c>
      <c r="AO18" s="15">
        <v>7.9413561392791694</v>
      </c>
      <c r="AP18" s="15">
        <v>2.7886224205242609</v>
      </c>
      <c r="AQ18" s="15">
        <v>2.4375380865326024</v>
      </c>
      <c r="AR18" s="10">
        <v>1.9505851755526658</v>
      </c>
      <c r="AS18" s="10">
        <v>1.3297872340425532</v>
      </c>
    </row>
    <row r="19" spans="1:45" x14ac:dyDescent="0.2">
      <c r="A19" s="33" t="str">
        <f>VLOOKUP("&lt;ZeilenTitel_1.2&gt;",Uebersetzungen!$B$3:$E$331,Uebersetzungen!$B$2+1,FALSE)</f>
        <v>Schweiz</v>
      </c>
      <c r="B19" s="11">
        <v>7.5528496073999998</v>
      </c>
      <c r="C19" s="12">
        <v>7.6619146777999996</v>
      </c>
      <c r="D19" s="12">
        <v>7.6026011757000003</v>
      </c>
      <c r="E19" s="12">
        <v>7.1342524428000003</v>
      </c>
      <c r="F19" s="12">
        <v>6.8957206363000001</v>
      </c>
      <c r="G19" s="12">
        <v>6.8265199160999996</v>
      </c>
      <c r="H19" s="12">
        <v>6.8492255408</v>
      </c>
      <c r="I19" s="12">
        <v>6.8454788724000002</v>
      </c>
      <c r="J19" s="13">
        <v>7.3417097806999996</v>
      </c>
      <c r="K19" s="13">
        <v>6.8382992410999996</v>
      </c>
      <c r="L19" s="13">
        <v>6.2296983759</v>
      </c>
      <c r="M19" s="13">
        <v>6.4089287768999998</v>
      </c>
      <c r="N19" s="13">
        <v>5.5514433752999999</v>
      </c>
      <c r="O19" s="13">
        <v>5.1096649794999998</v>
      </c>
      <c r="P19" s="13">
        <v>5.0728075618000004</v>
      </c>
      <c r="Q19" s="13">
        <v>4.6863517535000003</v>
      </c>
      <c r="R19" s="13">
        <v>4.8148515834000003</v>
      </c>
      <c r="S19" s="13">
        <v>4.7752346452000003</v>
      </c>
      <c r="T19" s="13">
        <v>4.6041220284</v>
      </c>
      <c r="U19" s="13">
        <v>4.9198297177999999</v>
      </c>
      <c r="V19" s="13">
        <v>5.0210941281999997</v>
      </c>
      <c r="W19" s="13">
        <v>4.5045045044999998</v>
      </c>
      <c r="X19" s="13">
        <v>4.3285825632000003</v>
      </c>
      <c r="Y19" s="13">
        <v>4.2281273090999996</v>
      </c>
      <c r="Z19" s="13">
        <v>4.2247918466999996</v>
      </c>
      <c r="AA19" s="13">
        <v>4.4295430075000004</v>
      </c>
      <c r="AB19" s="13">
        <v>3.9332026739999999</v>
      </c>
      <c r="AC19" s="13">
        <v>4.0161166239000003</v>
      </c>
      <c r="AD19" s="16">
        <v>4.3047288148999998</v>
      </c>
      <c r="AE19" s="16">
        <v>3.7847500462000001</v>
      </c>
      <c r="AF19" s="16">
        <v>3.7743787744000001</v>
      </c>
      <c r="AG19" s="16">
        <v>3.6025509956000001</v>
      </c>
      <c r="AH19" s="16">
        <v>3.8679575974999998</v>
      </c>
      <c r="AI19" s="13">
        <v>3.8810135191000001</v>
      </c>
      <c r="AJ19" s="16">
        <v>3.9279566537999999</v>
      </c>
      <c r="AK19" s="16">
        <v>3.5956897238000001</v>
      </c>
      <c r="AL19" s="16">
        <v>3.5476819904000001</v>
      </c>
      <c r="AM19" s="16">
        <v>3.2668950837213009</v>
      </c>
      <c r="AN19" s="16">
        <v>3.2841294155874299</v>
      </c>
      <c r="AO19" s="16">
        <v>3.643178061782713</v>
      </c>
      <c r="AP19" s="16">
        <v>3.1234661550131633</v>
      </c>
      <c r="AQ19" s="16">
        <v>3.7756006361462164</v>
      </c>
      <c r="AR19" s="14">
        <v>3.3115065480355894</v>
      </c>
      <c r="AS19" s="14">
        <v>3.3096503782457574</v>
      </c>
    </row>
    <row r="21" spans="1:45" s="38" customFormat="1" x14ac:dyDescent="0.2">
      <c r="A21" s="37" t="str">
        <f>VLOOKUP("&lt;Legende_1&gt;",Uebersetzungen!$B$3:$E$52,Uebersetzungen!$B$2+1,FALSE)</f>
        <v>*Todesfälle von Kindern im ersten Lebensjahr je 1000 Lebendgeburten</v>
      </c>
    </row>
    <row r="23" spans="1:45" x14ac:dyDescent="0.2">
      <c r="A23" s="1" t="str">
        <f>VLOOKUP("&lt;Quelle_1&gt;",Uebersetzungen!$B$3:$E$52,Uebersetzungen!$B$2+1,FALSE)</f>
        <v>Quelle: BFS (BEVNAT, ESPOP, STATPOP)</v>
      </c>
    </row>
    <row r="24" spans="1:45" x14ac:dyDescent="0.2">
      <c r="A24" s="1" t="str">
        <f>VLOOKUP("&lt;Aktualisierung&gt;",Uebersetzungen!$B$3:$E$52,Uebersetzungen!$B$2+1,FALSE)</f>
        <v>Letztmals aktualisiert am: 25.09.2025</v>
      </c>
    </row>
  </sheetData>
  <sheetProtection sheet="1" objects="1" scenarios="1"/>
  <mergeCells count="4">
    <mergeCell ref="A16:A17"/>
    <mergeCell ref="A7:D7"/>
    <mergeCell ref="A9:G9"/>
    <mergeCell ref="A10:A11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" r:id="rId4" name="Option Button 204">
              <controlPr defaultSize="0" autoFill="0" autoLine="0" autoPict="0">
                <anchor moveWithCells="1">
                  <from>
                    <xdr:col>4</xdr:col>
                    <xdr:colOff>419100</xdr:colOff>
                    <xdr:row>1</xdr:row>
                    <xdr:rowOff>114300</xdr:rowOff>
                  </from>
                  <to>
                    <xdr:col>5</xdr:col>
                    <xdr:colOff>704850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5" name="Option Button 205">
              <controlPr defaultSize="0" autoFill="0" autoLine="0" autoPict="0">
                <anchor moveWithCells="1">
                  <from>
                    <xdr:col>4</xdr:col>
                    <xdr:colOff>419100</xdr:colOff>
                    <xdr:row>2</xdr:row>
                    <xdr:rowOff>104775</xdr:rowOff>
                  </from>
                  <to>
                    <xdr:col>6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Option Button 206">
              <controlPr defaultSize="0" autoFill="0" autoLine="0" autoPict="0">
                <anchor moveWithCells="1">
                  <from>
                    <xdr:col>4</xdr:col>
                    <xdr:colOff>419100</xdr:colOff>
                    <xdr:row>3</xdr:row>
                    <xdr:rowOff>66675</xdr:rowOff>
                  </from>
                  <to>
                    <xdr:col>5</xdr:col>
                    <xdr:colOff>704850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H24" sqref="H24"/>
    </sheetView>
  </sheetViews>
  <sheetFormatPr baseColWidth="10" defaultColWidth="12.5703125" defaultRowHeight="12.75" x14ac:dyDescent="0.2"/>
  <cols>
    <col min="1" max="1" width="8.5703125" style="20" bestFit="1" customWidth="1"/>
    <col min="2" max="2" width="17.7109375" style="20" bestFit="1" customWidth="1"/>
    <col min="3" max="3" width="46.7109375" style="20" bestFit="1" customWidth="1"/>
    <col min="4" max="4" width="47.5703125" style="20" bestFit="1" customWidth="1"/>
    <col min="5" max="5" width="47" style="20" bestFit="1" customWidth="1"/>
    <col min="6" max="16384" width="12.5703125" style="20"/>
  </cols>
  <sheetData>
    <row r="1" spans="1:6" x14ac:dyDescent="0.2">
      <c r="A1" s="18" t="s">
        <v>2</v>
      </c>
      <c r="B1" s="18" t="s">
        <v>3</v>
      </c>
      <c r="C1" s="18" t="s">
        <v>4</v>
      </c>
      <c r="D1" s="18" t="s">
        <v>5</v>
      </c>
      <c r="E1" s="18" t="s">
        <v>6</v>
      </c>
      <c r="F1" s="19"/>
    </row>
    <row r="2" spans="1:6" x14ac:dyDescent="0.2">
      <c r="A2" s="21" t="s">
        <v>7</v>
      </c>
      <c r="B2" s="22">
        <v>1</v>
      </c>
      <c r="C2" s="19"/>
      <c r="D2" s="19"/>
      <c r="E2" s="19"/>
      <c r="F2" s="19"/>
    </row>
    <row r="3" spans="1:6" x14ac:dyDescent="0.2">
      <c r="A3" s="21"/>
      <c r="B3" s="20" t="s">
        <v>8</v>
      </c>
      <c r="C3" s="23" t="s">
        <v>9</v>
      </c>
      <c r="D3" s="23" t="s">
        <v>10</v>
      </c>
      <c r="E3" s="23" t="s">
        <v>11</v>
      </c>
      <c r="F3" s="19"/>
    </row>
    <row r="4" spans="1:6" ht="12.75" customHeight="1" x14ac:dyDescent="0.2">
      <c r="A4" s="21" t="s">
        <v>12</v>
      </c>
      <c r="B4" s="24" t="s">
        <v>13</v>
      </c>
      <c r="C4" s="25" t="s">
        <v>49</v>
      </c>
      <c r="D4" s="25" t="s">
        <v>39</v>
      </c>
      <c r="E4" s="25" t="s">
        <v>38</v>
      </c>
      <c r="F4" s="19"/>
    </row>
    <row r="5" spans="1:6" x14ac:dyDescent="0.2">
      <c r="A5" s="21"/>
      <c r="B5" s="20" t="s">
        <v>14</v>
      </c>
      <c r="C5" s="26"/>
      <c r="D5" s="26"/>
      <c r="E5" s="26"/>
      <c r="F5" s="19"/>
    </row>
    <row r="6" spans="1:6" x14ac:dyDescent="0.2">
      <c r="A6" s="21"/>
      <c r="B6" s="21"/>
      <c r="C6" s="27"/>
      <c r="D6" s="27"/>
      <c r="E6" s="27"/>
      <c r="F6" s="19"/>
    </row>
    <row r="7" spans="1:6" x14ac:dyDescent="0.2">
      <c r="A7" s="21"/>
      <c r="B7" s="20" t="s">
        <v>31</v>
      </c>
      <c r="C7" s="26" t="s">
        <v>0</v>
      </c>
      <c r="D7" s="26" t="s">
        <v>23</v>
      </c>
      <c r="E7" s="26" t="s">
        <v>24</v>
      </c>
      <c r="F7" s="19"/>
    </row>
    <row r="8" spans="1:6" x14ac:dyDescent="0.2">
      <c r="A8" s="21"/>
      <c r="B8" s="20" t="s">
        <v>37</v>
      </c>
      <c r="C8" s="26" t="s">
        <v>1</v>
      </c>
      <c r="D8" s="26" t="s">
        <v>36</v>
      </c>
      <c r="E8" s="26" t="s">
        <v>35</v>
      </c>
      <c r="F8" s="19"/>
    </row>
    <row r="9" spans="1:6" x14ac:dyDescent="0.2">
      <c r="A9" s="21"/>
      <c r="B9" s="19"/>
      <c r="C9" s="28"/>
      <c r="D9" s="28"/>
      <c r="E9" s="28"/>
      <c r="F9" s="19"/>
    </row>
    <row r="10" spans="1:6" ht="25.5" x14ac:dyDescent="0.2">
      <c r="A10" s="21" t="s">
        <v>12</v>
      </c>
      <c r="B10" s="20" t="s">
        <v>16</v>
      </c>
      <c r="C10" s="26" t="s">
        <v>40</v>
      </c>
      <c r="D10" s="26" t="s">
        <v>42</v>
      </c>
      <c r="E10" s="26" t="s">
        <v>43</v>
      </c>
      <c r="F10" s="19"/>
    </row>
    <row r="11" spans="1:6" x14ac:dyDescent="0.2">
      <c r="A11" s="19"/>
      <c r="B11" s="20" t="s">
        <v>17</v>
      </c>
      <c r="C11" s="26" t="s">
        <v>41</v>
      </c>
      <c r="D11" s="26" t="s">
        <v>45</v>
      </c>
      <c r="E11" s="26" t="s">
        <v>44</v>
      </c>
      <c r="F11" s="19"/>
    </row>
    <row r="12" spans="1:6" x14ac:dyDescent="0.2">
      <c r="A12" s="19"/>
      <c r="B12" s="20" t="s">
        <v>18</v>
      </c>
      <c r="D12" s="26"/>
      <c r="E12" s="26"/>
      <c r="F12" s="19"/>
    </row>
    <row r="13" spans="1:6" x14ac:dyDescent="0.2">
      <c r="A13" s="19"/>
      <c r="B13" s="20" t="s">
        <v>19</v>
      </c>
      <c r="C13" s="26"/>
      <c r="D13" s="26"/>
      <c r="E13" s="26"/>
      <c r="F13" s="19"/>
    </row>
    <row r="14" spans="1:6" x14ac:dyDescent="0.2">
      <c r="A14" s="19"/>
      <c r="B14" s="20" t="s">
        <v>20</v>
      </c>
      <c r="C14" s="26"/>
      <c r="D14" s="26"/>
      <c r="E14" s="26"/>
      <c r="F14" s="19"/>
    </row>
    <row r="15" spans="1:6" x14ac:dyDescent="0.2">
      <c r="A15" s="19"/>
      <c r="B15" s="20" t="s">
        <v>21</v>
      </c>
      <c r="C15" s="26"/>
      <c r="D15" s="26"/>
      <c r="E15" s="26"/>
      <c r="F15" s="19"/>
    </row>
    <row r="16" spans="1:6" x14ac:dyDescent="0.2">
      <c r="A16" s="19"/>
      <c r="B16" s="20" t="s">
        <v>22</v>
      </c>
      <c r="C16" s="26"/>
      <c r="D16" s="26"/>
      <c r="E16" s="26"/>
      <c r="F16" s="19"/>
    </row>
    <row r="17" spans="1:6" x14ac:dyDescent="0.2">
      <c r="A17" s="19"/>
      <c r="B17" s="19"/>
      <c r="C17" s="28"/>
      <c r="D17" s="28"/>
      <c r="E17" s="28"/>
      <c r="F17" s="19"/>
    </row>
    <row r="18" spans="1:6" ht="25.5" x14ac:dyDescent="0.2">
      <c r="A18" s="21"/>
      <c r="B18" s="20" t="s">
        <v>25</v>
      </c>
      <c r="C18" s="26" t="s">
        <v>46</v>
      </c>
      <c r="D18" s="26" t="s">
        <v>47</v>
      </c>
      <c r="E18" s="26" t="s">
        <v>48</v>
      </c>
      <c r="F18" s="19"/>
    </row>
    <row r="19" spans="1:6" x14ac:dyDescent="0.2">
      <c r="A19" s="19"/>
      <c r="B19" s="20" t="s">
        <v>26</v>
      </c>
      <c r="C19" s="26"/>
      <c r="D19" s="26"/>
      <c r="E19" s="29"/>
      <c r="F19" s="19"/>
    </row>
    <row r="20" spans="1:6" x14ac:dyDescent="0.2">
      <c r="A20" s="19"/>
      <c r="B20" s="20" t="s">
        <v>27</v>
      </c>
      <c r="C20" s="26"/>
      <c r="D20" s="26"/>
      <c r="E20" s="26"/>
      <c r="F20" s="19"/>
    </row>
    <row r="21" spans="1:6" x14ac:dyDescent="0.2">
      <c r="A21" s="19"/>
      <c r="B21" s="20" t="s">
        <v>28</v>
      </c>
      <c r="C21" s="26"/>
      <c r="D21" s="26"/>
      <c r="E21" s="26"/>
      <c r="F21" s="19"/>
    </row>
    <row r="22" spans="1:6" x14ac:dyDescent="0.2">
      <c r="A22" s="19"/>
      <c r="B22" s="19"/>
      <c r="C22" s="28"/>
      <c r="D22" s="28"/>
      <c r="E22" s="28"/>
      <c r="F22" s="19"/>
    </row>
    <row r="23" spans="1:6" x14ac:dyDescent="0.2">
      <c r="A23" s="19" t="s">
        <v>15</v>
      </c>
      <c r="B23" s="20" t="s">
        <v>29</v>
      </c>
      <c r="C23" s="26" t="s">
        <v>32</v>
      </c>
      <c r="D23" s="26" t="s">
        <v>33</v>
      </c>
      <c r="E23" s="26" t="s">
        <v>34</v>
      </c>
      <c r="F23" s="19"/>
    </row>
    <row r="24" spans="1:6" x14ac:dyDescent="0.2">
      <c r="A24" s="19" t="s">
        <v>12</v>
      </c>
      <c r="B24" s="30" t="s">
        <v>30</v>
      </c>
      <c r="C24" s="31" t="s">
        <v>50</v>
      </c>
      <c r="D24" s="31" t="s">
        <v>51</v>
      </c>
      <c r="E24" s="31" t="s">
        <v>52</v>
      </c>
      <c r="F24" s="19"/>
    </row>
    <row r="25" spans="1:6" x14ac:dyDescent="0.2">
      <c r="A25" s="19"/>
      <c r="B25" s="19"/>
      <c r="C25" s="28"/>
      <c r="D25" s="28"/>
      <c r="E25" s="28"/>
      <c r="F25" s="19"/>
    </row>
    <row r="26" spans="1:6" x14ac:dyDescent="0.2">
      <c r="A26" s="21"/>
      <c r="B26" s="22"/>
      <c r="C26" s="28"/>
      <c r="D26" s="28"/>
      <c r="E26" s="28"/>
      <c r="F26" s="1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1015</Benutzerdefinierte_x0020_ID>
    <Titel_RM xmlns="9d1f6504-c754-4527-a358-047ce8521f96">Indicaturs – mortoris</Titel_RM>
    <Titel_DE xmlns="9d1f6504-c754-4527-a358-047ce8521f96">Indikatoren - Todesfälle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Indicatori - decessi</Titel_IT>
  </documentManagement>
</p:properties>
</file>

<file path=customXml/itemProps1.xml><?xml version="1.0" encoding="utf-8"?>
<ds:datastoreItem xmlns:ds="http://schemas.openxmlformats.org/officeDocument/2006/customXml" ds:itemID="{F90C66FC-26DA-40B5-BBE5-7AD6DD89728C}"/>
</file>

<file path=customXml/itemProps2.xml><?xml version="1.0" encoding="utf-8"?>
<ds:datastoreItem xmlns:ds="http://schemas.openxmlformats.org/officeDocument/2006/customXml" ds:itemID="{3F5E750F-CF96-4050-A9E2-552AB46A5CDC}"/>
</file>

<file path=customXml/itemProps3.xml><?xml version="1.0" encoding="utf-8"?>
<ds:datastoreItem xmlns:ds="http://schemas.openxmlformats.org/officeDocument/2006/customXml" ds:itemID="{1CA36F25-C24D-4232-B07D-02C837A7C0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Todesfälle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Indikatoren Todesfälle</dc:title>
  <dc:creator>Luzius.Stricker@awt.gr.ch</dc:creator>
  <cp:lastModifiedBy>Monstein Urs (AWT GR)</cp:lastModifiedBy>
  <cp:lastPrinted>2010-08-26T14:19:51Z</cp:lastPrinted>
  <dcterms:created xsi:type="dcterms:W3CDTF">2010-08-26T13:30:13Z</dcterms:created>
  <dcterms:modified xsi:type="dcterms:W3CDTF">2025-09-25T10:20:53Z</dcterms:modified>
  <cp:category>BEVNAT;ESPOP;STATPOP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2025-06-19T09:04:45Z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2b5a08ef-1c92-4d12-a4de-70d62ce10116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